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8" i="1"/>
  <c r="C27"/>
  <c r="C26"/>
  <c r="C25"/>
  <c r="C24"/>
  <c r="C23"/>
  <c r="C22"/>
  <c r="C21"/>
  <c r="C20"/>
  <c r="C19"/>
  <c r="C18"/>
  <c r="C17"/>
  <c r="C16"/>
  <c r="C15"/>
  <c r="C14"/>
  <c r="C13"/>
  <c r="C12"/>
  <c r="C10" s="1"/>
  <c r="G10"/>
  <c r="F10"/>
  <c r="E10"/>
  <c r="D10"/>
  <c r="B10"/>
</calcChain>
</file>

<file path=xl/sharedStrings.xml><?xml version="1.0" encoding="utf-8"?>
<sst xmlns="http://schemas.openxmlformats.org/spreadsheetml/2006/main" count="36" uniqueCount="36">
  <si>
    <t>3. Hiện trạng sử dụng đất phân theo loại đất</t>
  </si>
  <si>
    <t xml:space="preserve">    và phân theo xã/phường/thị trấn (tính đến31/12/2018)  </t>
  </si>
  <si>
    <r>
      <t>Đơn vị tính:</t>
    </r>
    <r>
      <rPr>
        <i/>
        <sz val="14"/>
        <rFont val="Times New Roman"/>
        <family val="1"/>
      </rPr>
      <t xml:space="preserve"> Ha</t>
    </r>
  </si>
  <si>
    <t xml:space="preserve">Tổng </t>
  </si>
  <si>
    <t>Trong đó:</t>
  </si>
  <si>
    <t>Đơn vị</t>
  </si>
  <si>
    <t>diện tích tự nhiên</t>
  </si>
  <si>
    <t>Đất sản xuất</t>
  </si>
  <si>
    <t>Đất lâm</t>
  </si>
  <si>
    <t>Đất nuôi trồng</t>
  </si>
  <si>
    <t>Đất chuyên</t>
  </si>
  <si>
    <t>Đất ở</t>
  </si>
  <si>
    <t>nông nghiệp</t>
  </si>
  <si>
    <t xml:space="preserve">nghiệp </t>
  </si>
  <si>
    <t>thủy sản</t>
  </si>
  <si>
    <t>dùng</t>
  </si>
  <si>
    <t xml:space="preserve">                                                                                                   </t>
  </si>
  <si>
    <t>TỔNG SỐ</t>
  </si>
  <si>
    <t>Phân theo xã/phường/thị trấn</t>
  </si>
  <si>
    <t>1. Thị trấn Trà Cú</t>
  </si>
  <si>
    <t>2. Thị trấn Định An</t>
  </si>
  <si>
    <t>3. Phước Hưng</t>
  </si>
  <si>
    <t>4. Tập Sơn</t>
  </si>
  <si>
    <t>5. Tân Sơn</t>
  </si>
  <si>
    <t>6. An Quảng Hữu</t>
  </si>
  <si>
    <t>7. Lưu Nghiệp Anh</t>
  </si>
  <si>
    <t>8. Ngãi Xuyên</t>
  </si>
  <si>
    <t>9. Kim Sơn</t>
  </si>
  <si>
    <t>10. Thanh Sơn</t>
  </si>
  <si>
    <t>11. Hàm Giang</t>
  </si>
  <si>
    <t>12. Hàm Tân</t>
  </si>
  <si>
    <t>13. Đại An</t>
  </si>
  <si>
    <t>14. Định An</t>
  </si>
  <si>
    <t>15. Ngọc Biên</t>
  </si>
  <si>
    <t>16. Long Hiệp</t>
  </si>
  <si>
    <t>17. Tân Hiệp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</si>
</sst>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0" xfId="2" applyNumberFormat="1" applyFont="1" applyFill="1" applyAlignment="1"/>
    <xf numFmtId="43" fontId="4" fillId="0" borderId="0" xfId="1" applyFont="1"/>
    <xf numFmtId="0" fontId="4" fillId="0" borderId="0" xfId="0" applyFont="1"/>
    <xf numFmtId="0" fontId="5" fillId="0" borderId="0" xfId="2" applyNumberFormat="1" applyFont="1" applyFill="1" applyAlignment="1"/>
    <xf numFmtId="0" fontId="4" fillId="0" borderId="0" xfId="2" applyFont="1" applyFill="1"/>
    <xf numFmtId="43" fontId="4" fillId="0" borderId="0" xfId="1" applyFont="1" applyFill="1"/>
    <xf numFmtId="43" fontId="4" fillId="0" borderId="0" xfId="1" applyFont="1" applyFill="1" applyAlignment="1">
      <alignment horizontal="right"/>
    </xf>
    <xf numFmtId="0" fontId="4" fillId="0" borderId="1" xfId="2" applyFont="1" applyFill="1" applyBorder="1"/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4" fillId="0" borderId="6" xfId="2" applyFont="1" applyFill="1" applyBorder="1"/>
    <xf numFmtId="43" fontId="4" fillId="0" borderId="6" xfId="1" applyFont="1" applyFill="1" applyBorder="1"/>
    <xf numFmtId="43" fontId="6" fillId="0" borderId="6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0" fontId="3" fillId="0" borderId="7" xfId="2" applyFont="1" applyFill="1" applyBorder="1"/>
    <xf numFmtId="43" fontId="3" fillId="0" borderId="7" xfId="1" applyFont="1" applyFill="1" applyBorder="1"/>
    <xf numFmtId="43" fontId="4" fillId="0" borderId="7" xfId="1" applyFont="1" applyFill="1" applyBorder="1"/>
    <xf numFmtId="43" fontId="3" fillId="0" borderId="7" xfId="1" applyFont="1" applyFill="1" applyBorder="1" applyAlignment="1">
      <alignment horizontal="center"/>
    </xf>
    <xf numFmtId="43" fontId="4" fillId="0" borderId="0" xfId="0" applyNumberFormat="1" applyFont="1"/>
    <xf numFmtId="0" fontId="4" fillId="0" borderId="7" xfId="0" applyFont="1" applyBorder="1" applyAlignment="1">
      <alignment horizontal="left" indent="1"/>
    </xf>
    <xf numFmtId="43" fontId="4" fillId="0" borderId="7" xfId="1" applyFont="1" applyBorder="1"/>
    <xf numFmtId="0" fontId="4" fillId="0" borderId="7" xfId="0" applyFont="1" applyBorder="1"/>
    <xf numFmtId="43" fontId="4" fillId="0" borderId="7" xfId="1" applyFont="1" applyBorder="1" applyAlignment="1">
      <alignment horizontal="center"/>
    </xf>
    <xf numFmtId="0" fontId="4" fillId="2" borderId="7" xfId="0" applyFont="1" applyFill="1" applyBorder="1"/>
    <xf numFmtId="43" fontId="4" fillId="2" borderId="7" xfId="1" applyFont="1" applyFill="1" applyBorder="1"/>
    <xf numFmtId="43" fontId="4" fillId="2" borderId="0" xfId="0" applyNumberFormat="1" applyFont="1" applyFill="1"/>
    <xf numFmtId="0" fontId="4" fillId="2" borderId="0" xfId="0" applyFont="1" applyFill="1"/>
    <xf numFmtId="0" fontId="4" fillId="0" borderId="8" xfId="0" applyFont="1" applyBorder="1"/>
    <xf numFmtId="43" fontId="4" fillId="0" borderId="8" xfId="1" applyFont="1" applyBorder="1"/>
  </cellXfs>
  <cellStyles count="3">
    <cellStyle name="Comma" xfId="1" builtinId="3"/>
    <cellStyle name="Normal" xfId="0" builtinId="0"/>
    <cellStyle name="Normal_DatDai(1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sqref="A1:XFD1048576"/>
    </sheetView>
  </sheetViews>
  <sheetFormatPr defaultRowHeight="18.75"/>
  <cols>
    <col min="1" max="1" width="38.5703125" style="3" customWidth="1"/>
    <col min="2" max="2" width="16" style="2" customWidth="1"/>
    <col min="3" max="3" width="16.85546875" style="2" customWidth="1"/>
    <col min="4" max="4" width="16.140625" style="2" customWidth="1"/>
    <col min="5" max="6" width="18.140625" style="2" customWidth="1"/>
    <col min="7" max="7" width="14" style="2" customWidth="1"/>
    <col min="8" max="8" width="19.5703125" style="3" customWidth="1"/>
    <col min="9" max="9" width="13.5703125" style="3" bestFit="1" customWidth="1"/>
    <col min="10" max="16384" width="9.140625" style="3"/>
  </cols>
  <sheetData>
    <row r="1" spans="1:9" ht="20.100000000000001" customHeight="1">
      <c r="A1" s="1" t="s">
        <v>0</v>
      </c>
    </row>
    <row r="2" spans="1:9" ht="20.100000000000001" customHeight="1">
      <c r="A2" s="1" t="s">
        <v>1</v>
      </c>
    </row>
    <row r="3" spans="1:9" ht="20.100000000000001" customHeight="1">
      <c r="A3" s="4"/>
    </row>
    <row r="4" spans="1:9" ht="20.100000000000001" customHeight="1"/>
    <row r="5" spans="1:9" ht="20.100000000000001" customHeight="1">
      <c r="A5" s="5"/>
      <c r="B5" s="6"/>
      <c r="C5" s="6"/>
      <c r="D5" s="6"/>
      <c r="E5" s="6"/>
      <c r="F5" s="6"/>
      <c r="G5" s="7" t="s">
        <v>2</v>
      </c>
    </row>
    <row r="6" spans="1:9" ht="20.100000000000001" customHeight="1">
      <c r="A6" s="8"/>
      <c r="B6" s="9" t="s">
        <v>3</v>
      </c>
      <c r="C6" s="10" t="s">
        <v>4</v>
      </c>
      <c r="D6" s="10"/>
      <c r="E6" s="10"/>
      <c r="F6" s="10"/>
      <c r="G6" s="10"/>
    </row>
    <row r="7" spans="1:9" ht="20.100000000000001" customHeight="1">
      <c r="A7" s="11" t="s">
        <v>5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</row>
    <row r="8" spans="1:9" ht="20.100000000000001" customHeight="1">
      <c r="A8" s="14"/>
      <c r="B8" s="15"/>
      <c r="C8" s="16" t="s">
        <v>12</v>
      </c>
      <c r="D8" s="16" t="s">
        <v>13</v>
      </c>
      <c r="E8" s="16" t="s">
        <v>14</v>
      </c>
      <c r="F8" s="16" t="s">
        <v>15</v>
      </c>
      <c r="G8" s="17"/>
    </row>
    <row r="9" spans="1:9" ht="20.100000000000001" customHeight="1">
      <c r="A9" s="18"/>
      <c r="B9" s="19"/>
      <c r="C9" s="20"/>
      <c r="D9" s="20" t="s">
        <v>16</v>
      </c>
      <c r="E9" s="20"/>
      <c r="F9" s="20"/>
      <c r="G9" s="21"/>
    </row>
    <row r="10" spans="1:9" ht="20.100000000000001" customHeight="1">
      <c r="A10" s="22" t="s">
        <v>17</v>
      </c>
      <c r="B10" s="23">
        <f>SUM(B12:B28)</f>
        <v>31752.799999999996</v>
      </c>
      <c r="C10" s="23">
        <f t="shared" ref="C10:D10" si="0">SUM(C12:C28)</f>
        <v>25555.89</v>
      </c>
      <c r="D10" s="24">
        <f t="shared" si="0"/>
        <v>84.050000000000011</v>
      </c>
      <c r="E10" s="25">
        <f>SUM(E12:E28)</f>
        <v>929.67000000000007</v>
      </c>
      <c r="F10" s="25">
        <f>SUM(F12:F28)</f>
        <v>4767.7300000000005</v>
      </c>
      <c r="G10" s="25">
        <f>SUM(G12:G28)</f>
        <v>415.46000000000004</v>
      </c>
      <c r="H10" s="26"/>
      <c r="I10" s="26"/>
    </row>
    <row r="11" spans="1:9" ht="20.100000000000001" customHeight="1">
      <c r="A11" s="27" t="s">
        <v>18</v>
      </c>
      <c r="B11" s="28"/>
      <c r="C11" s="28"/>
      <c r="D11" s="28"/>
      <c r="E11" s="28"/>
      <c r="F11" s="28"/>
      <c r="G11" s="28"/>
    </row>
    <row r="12" spans="1:9" ht="20.100000000000001" customHeight="1">
      <c r="A12" s="29" t="s">
        <v>19</v>
      </c>
      <c r="B12" s="28">
        <v>297.76</v>
      </c>
      <c r="C12" s="28">
        <f>26.39+52.59+110.05</f>
        <v>189.03</v>
      </c>
      <c r="D12" s="28">
        <v>0</v>
      </c>
      <c r="E12" s="28">
        <v>3.79</v>
      </c>
      <c r="F12" s="28">
        <v>85.53</v>
      </c>
      <c r="G12" s="28">
        <v>19.41</v>
      </c>
      <c r="H12" s="26"/>
    </row>
    <row r="13" spans="1:9" ht="20.100000000000001" customHeight="1">
      <c r="A13" s="29" t="s">
        <v>20</v>
      </c>
      <c r="B13" s="28">
        <v>504.27</v>
      </c>
      <c r="C13" s="28">
        <f>63.01+18.8+100.64</f>
        <v>182.45</v>
      </c>
      <c r="D13" s="28">
        <v>0</v>
      </c>
      <c r="E13" s="28">
        <v>44.11</v>
      </c>
      <c r="F13" s="28">
        <v>264.02</v>
      </c>
      <c r="G13" s="28">
        <v>13.69</v>
      </c>
      <c r="H13" s="26"/>
    </row>
    <row r="14" spans="1:9" ht="20.100000000000001" customHeight="1">
      <c r="A14" s="29" t="s">
        <v>21</v>
      </c>
      <c r="B14" s="28">
        <v>3229.57</v>
      </c>
      <c r="C14" s="28">
        <f>2427.53+19.44+512.79</f>
        <v>2959.76</v>
      </c>
      <c r="D14" s="30">
        <v>0</v>
      </c>
      <c r="E14" s="28">
        <v>5.63</v>
      </c>
      <c r="F14" s="28">
        <v>225.44</v>
      </c>
      <c r="G14" s="28">
        <v>38.74</v>
      </c>
      <c r="H14" s="26"/>
    </row>
    <row r="15" spans="1:9" ht="20.100000000000001" customHeight="1">
      <c r="A15" s="29" t="s">
        <v>22</v>
      </c>
      <c r="B15" s="28">
        <v>1966.27</v>
      </c>
      <c r="C15" s="28">
        <f>1392.94+24.98+368.85</f>
        <v>1786.77</v>
      </c>
      <c r="D15" s="28">
        <v>0</v>
      </c>
      <c r="E15" s="28">
        <v>2.57</v>
      </c>
      <c r="F15" s="28">
        <v>148.66999999999999</v>
      </c>
      <c r="G15" s="28">
        <v>28.26</v>
      </c>
      <c r="H15" s="26"/>
    </row>
    <row r="16" spans="1:9" ht="22.5" customHeight="1">
      <c r="A16" s="29" t="s">
        <v>23</v>
      </c>
      <c r="B16" s="28">
        <v>1547.6</v>
      </c>
      <c r="C16" s="28">
        <f>1074.64+17.14+305.13</f>
        <v>1396.9100000000003</v>
      </c>
      <c r="D16" s="28">
        <v>0</v>
      </c>
      <c r="E16" s="28">
        <v>1.41</v>
      </c>
      <c r="F16" s="28">
        <v>134.12</v>
      </c>
      <c r="G16" s="28">
        <v>15.16</v>
      </c>
      <c r="H16" s="26"/>
    </row>
    <row r="17" spans="1:8">
      <c r="A17" s="29" t="s">
        <v>24</v>
      </c>
      <c r="B17" s="28">
        <v>2547.81</v>
      </c>
      <c r="C17" s="28">
        <f>712.75+772.92+548.52</f>
        <v>2034.19</v>
      </c>
      <c r="D17" s="28">
        <v>18.45</v>
      </c>
      <c r="E17" s="28">
        <v>37.549999999999997</v>
      </c>
      <c r="F17" s="28">
        <v>423.57</v>
      </c>
      <c r="G17" s="28">
        <v>34.049999999999997</v>
      </c>
      <c r="H17" s="26"/>
    </row>
    <row r="18" spans="1:8">
      <c r="A18" s="29" t="s">
        <v>25</v>
      </c>
      <c r="B18" s="28">
        <v>2913.93</v>
      </c>
      <c r="C18" s="28">
        <f>77.19+1444.68+530.86+14.08</f>
        <v>2066.81</v>
      </c>
      <c r="D18" s="28">
        <v>19.97</v>
      </c>
      <c r="E18" s="28">
        <v>132.65</v>
      </c>
      <c r="F18" s="28">
        <v>651.96</v>
      </c>
      <c r="G18" s="28">
        <v>42.54</v>
      </c>
      <c r="H18" s="26"/>
    </row>
    <row r="19" spans="1:8">
      <c r="A19" s="29" t="s">
        <v>26</v>
      </c>
      <c r="B19" s="28">
        <v>2011.71</v>
      </c>
      <c r="C19" s="28">
        <f>1260.86+120.89+377.03</f>
        <v>1758.78</v>
      </c>
      <c r="D19" s="28">
        <v>0</v>
      </c>
      <c r="E19" s="28">
        <v>19.39</v>
      </c>
      <c r="F19" s="28">
        <v>210.14</v>
      </c>
      <c r="G19" s="28">
        <v>23.4</v>
      </c>
      <c r="H19" s="26"/>
    </row>
    <row r="20" spans="1:8">
      <c r="A20" s="29" t="s">
        <v>27</v>
      </c>
      <c r="B20" s="28">
        <v>2311.71</v>
      </c>
      <c r="C20" s="28">
        <f>43.39+1436.39+276.04</f>
        <v>1755.8200000000002</v>
      </c>
      <c r="D20" s="28">
        <v>20.23</v>
      </c>
      <c r="E20" s="28">
        <v>23.24</v>
      </c>
      <c r="F20" s="28">
        <v>492.14</v>
      </c>
      <c r="G20" s="28">
        <v>20.28</v>
      </c>
      <c r="H20" s="26"/>
    </row>
    <row r="21" spans="1:8">
      <c r="A21" s="29" t="s">
        <v>28</v>
      </c>
      <c r="B21" s="28">
        <v>1423.84</v>
      </c>
      <c r="C21" s="28">
        <f>847.19+149.48+260.67</f>
        <v>1257.3400000000001</v>
      </c>
      <c r="D21" s="28">
        <v>0</v>
      </c>
      <c r="E21" s="28">
        <v>20.22</v>
      </c>
      <c r="F21" s="28">
        <v>130.44</v>
      </c>
      <c r="G21" s="28">
        <v>15.84</v>
      </c>
      <c r="H21" s="26"/>
    </row>
    <row r="22" spans="1:8">
      <c r="A22" s="29" t="s">
        <v>29</v>
      </c>
      <c r="B22" s="28">
        <v>1603.84</v>
      </c>
      <c r="C22" s="28">
        <f>82.31+1146.34+229.06</f>
        <v>1457.7099999999998</v>
      </c>
      <c r="D22" s="28">
        <v>0</v>
      </c>
      <c r="E22" s="28">
        <v>10.98</v>
      </c>
      <c r="F22" s="28">
        <v>117.2</v>
      </c>
      <c r="G22" s="28">
        <v>17.95</v>
      </c>
      <c r="H22" s="26"/>
    </row>
    <row r="23" spans="1:8">
      <c r="A23" s="29" t="s">
        <v>30</v>
      </c>
      <c r="B23" s="28">
        <v>2150.5</v>
      </c>
      <c r="C23" s="28">
        <f>333.37+773.74+227.51</f>
        <v>1334.6200000000001</v>
      </c>
      <c r="D23" s="28">
        <v>0</v>
      </c>
      <c r="E23" s="28">
        <v>99.77</v>
      </c>
      <c r="F23" s="28">
        <v>695.14</v>
      </c>
      <c r="G23" s="28">
        <v>20.97</v>
      </c>
      <c r="H23" s="26"/>
    </row>
    <row r="24" spans="1:8" s="34" customFormat="1">
      <c r="A24" s="31" t="s">
        <v>31</v>
      </c>
      <c r="B24" s="32">
        <v>1284.76</v>
      </c>
      <c r="C24" s="32">
        <f>564.7+44+272.12</f>
        <v>880.82</v>
      </c>
      <c r="D24" s="32">
        <v>0</v>
      </c>
      <c r="E24" s="32">
        <v>238.86</v>
      </c>
      <c r="F24" s="32">
        <v>131.74</v>
      </c>
      <c r="G24" s="32">
        <v>33.340000000000003</v>
      </c>
      <c r="H24" s="33"/>
    </row>
    <row r="25" spans="1:8">
      <c r="A25" s="29" t="s">
        <v>32</v>
      </c>
      <c r="B25" s="28">
        <v>1442.46</v>
      </c>
      <c r="C25" s="28">
        <f>229.36+235.64+147.71</f>
        <v>612.71</v>
      </c>
      <c r="D25" s="28">
        <v>25.4</v>
      </c>
      <c r="E25" s="28">
        <v>223.78</v>
      </c>
      <c r="F25" s="28">
        <v>565.14</v>
      </c>
      <c r="G25" s="28">
        <v>15.43</v>
      </c>
      <c r="H25" s="26"/>
    </row>
    <row r="26" spans="1:8">
      <c r="A26" s="29" t="s">
        <v>33</v>
      </c>
      <c r="B26" s="28">
        <v>2454.17</v>
      </c>
      <c r="C26" s="28">
        <f>1682.02+92.89+404.72</f>
        <v>2179.63</v>
      </c>
      <c r="D26" s="28">
        <v>0</v>
      </c>
      <c r="E26" s="28">
        <v>53.07</v>
      </c>
      <c r="F26" s="28">
        <v>192.43</v>
      </c>
      <c r="G26" s="28">
        <v>29.04</v>
      </c>
      <c r="H26" s="26"/>
    </row>
    <row r="27" spans="1:8">
      <c r="A27" s="29" t="s">
        <v>34</v>
      </c>
      <c r="B27" s="28">
        <v>1590.62</v>
      </c>
      <c r="C27" s="28">
        <f>1154.79+25.22+251.98</f>
        <v>1431.99</v>
      </c>
      <c r="D27" s="28">
        <v>0</v>
      </c>
      <c r="E27" s="28">
        <v>3.64</v>
      </c>
      <c r="F27" s="28">
        <v>128.76</v>
      </c>
      <c r="G27" s="28">
        <v>26.23</v>
      </c>
      <c r="H27" s="26"/>
    </row>
    <row r="28" spans="1:8">
      <c r="A28" s="35" t="s">
        <v>35</v>
      </c>
      <c r="B28" s="36">
        <v>2471.98</v>
      </c>
      <c r="C28" s="36">
        <f>1873.83+21.22+375.5</f>
        <v>2270.5500000000002</v>
      </c>
      <c r="D28" s="36">
        <v>0</v>
      </c>
      <c r="E28" s="36">
        <v>9.01</v>
      </c>
      <c r="F28" s="36">
        <v>171.29</v>
      </c>
      <c r="G28" s="36">
        <v>21.13</v>
      </c>
      <c r="H28" s="26"/>
    </row>
  </sheetData>
  <mergeCells count="3">
    <mergeCell ref="C6:G6"/>
    <mergeCell ref="A7:A8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2019-10-29T09:51:20Z</dcterms:created>
  <dcterms:modified xsi:type="dcterms:W3CDTF">2019-10-29T09:52:34Z</dcterms:modified>
</cp:coreProperties>
</file>